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50" windowWidth="11355" windowHeight="6405" activeTab="0"/>
  </bookViews>
  <sheets>
    <sheet name="comptes" sheetId="1" r:id="rId1"/>
  </sheets>
  <definedNames>
    <definedName name="noms">'comptes'!$E$3:$X$3</definedName>
    <definedName name="nomsbis">'comptes'!$E$6:$X$6</definedName>
    <definedName name="tableau">'comptes'!$E$43:$X$62</definedName>
    <definedName name="total_voulu">'comptes'!$A$43:$A$62</definedName>
    <definedName name="totaux">'comptes'!$E$37:$X$39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<sst xmlns="http://schemas.openxmlformats.org/spreadsheetml/2006/main" count="34" uniqueCount="29">
  <si>
    <t>COMPTES COMMUNS</t>
  </si>
  <si>
    <t>REMPLIR LES PARTIES COLOREES</t>
  </si>
  <si>
    <t>site de téléchargement</t>
  </si>
  <si>
    <t>personnes :</t>
  </si>
  <si>
    <t>pers 1</t>
  </si>
  <si>
    <t>pers 2</t>
  </si>
  <si>
    <t>pers 3</t>
  </si>
  <si>
    <t>pers 4</t>
  </si>
  <si>
    <t>pers 5</t>
  </si>
  <si>
    <t>pers 6</t>
  </si>
  <si>
    <t>pers 7</t>
  </si>
  <si>
    <t>pers 8</t>
  </si>
  <si>
    <t>pers 9</t>
  </si>
  <si>
    <t>renseignements des dépenses : indiquer ci-dessous 0 (ou rien) pour "n'est pas concerné par ces frais", 1 pour "doit participer à ces frais", 2 pour "doit participer comme 2 personnes" …etc</t>
  </si>
  <si>
    <t>part</t>
  </si>
  <si>
    <t>justificatif</t>
  </si>
  <si>
    <t>montant</t>
  </si>
  <si>
    <t>payé par</t>
  </si>
  <si>
    <t>location</t>
  </si>
  <si>
    <t>camping</t>
  </si>
  <si>
    <t>nourriture</t>
  </si>
  <si>
    <t>boisson</t>
  </si>
  <si>
    <t>total à payer :</t>
  </si>
  <si>
    <t>total dépensé :</t>
  </si>
  <si>
    <t>reçoit (&gt;0) / paye (&lt;0) :</t>
  </si>
  <si>
    <t>répartition des dépenses : la personne de la ligne doit à celle de la colonne</t>
  </si>
  <si>
    <t>total voulu</t>
  </si>
  <si>
    <t>Remarque : Ctrl+Pause permet d'arrêter la recherche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</si>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</sst>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4"/>
      <color indexed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0" borderId="0" xfId="15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right"/>
    </xf>
    <xf numFmtId="2" fontId="2" fillId="0" borderId="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 horizontal="right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3">
    <dxf>
      <font>
        <color rgb="FFFFFFFF"/>
      </font>
      <border/>
    </dxf>
    <dxf>
      <fill>
        <patternFill>
          <bgColor rgb="FFFF0000"/>
        </patternFill>
      </fill>
      <border/>
    </dxf>
    <dxf>
      <font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hno.prof.free.fr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Z64"/>
  <sheetViews>
    <sheetView tabSelected="1" zoomScale="75" zoomScaleNormal="75" workbookViewId="0" topLeftCell="B1">
      <selection activeCell="B35" sqref="B35"/>
    </sheetView>
  </sheetViews>
  <sheetFormatPr defaultColWidth="11.421875" defaultRowHeight="12.75"/>
  <cols>
    <col min="1" max="1" width="12.421875" style="0" hidden="1" customWidth="1"/>
    <col min="2" max="2" width="39.57421875" style="0" customWidth="1"/>
    <col min="3" max="80" width="9.28125" style="0" customWidth="1"/>
  </cols>
  <sheetData>
    <row r="1" spans="2:8" ht="12.75" customHeight="1">
      <c r="B1" s="1" t="s">
        <v>0</v>
      </c>
      <c r="C1" s="2" t="s">
        <v>1</v>
      </c>
      <c r="D1" s="3"/>
      <c r="E1" s="4"/>
      <c r="F1" s="3"/>
      <c r="H1" s="5" t="s">
        <v>2</v>
      </c>
    </row>
    <row r="2" ht="12.75" customHeight="1"/>
    <row r="3" spans="4:24" s="6" customFormat="1" ht="12.75" customHeight="1"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ht="12.75" customHeight="1"/>
    <row r="5" ht="15.75" customHeight="1">
      <c r="B5" s="9" t="s">
        <v>13</v>
      </c>
    </row>
    <row r="6" spans="1:24" s="6" customFormat="1" ht="12.75" customHeight="1">
      <c r="A6" s="10" t="s">
        <v>14</v>
      </c>
      <c r="B6" s="10" t="s">
        <v>15</v>
      </c>
      <c r="C6" s="10" t="s">
        <v>16</v>
      </c>
      <c r="D6" s="10" t="s">
        <v>17</v>
      </c>
      <c r="E6" s="11" t="str">
        <f aca="true" t="shared" si="0" ref="E6:X6">E3</f>
        <v>pers 1</v>
      </c>
      <c r="F6" s="11" t="str">
        <f t="shared" si="0"/>
        <v>pers 2</v>
      </c>
      <c r="G6" s="11" t="str">
        <f t="shared" si="0"/>
        <v>pers 3</v>
      </c>
      <c r="H6" s="11" t="str">
        <f t="shared" si="0"/>
        <v>pers 4</v>
      </c>
      <c r="I6" s="11" t="str">
        <f t="shared" si="0"/>
        <v>pers 5</v>
      </c>
      <c r="J6" s="11" t="str">
        <f t="shared" si="0"/>
        <v>pers 6</v>
      </c>
      <c r="K6" s="11" t="str">
        <f t="shared" si="0"/>
        <v>pers 7</v>
      </c>
      <c r="L6" s="11" t="str">
        <f t="shared" si="0"/>
        <v>pers 8</v>
      </c>
      <c r="M6" s="11" t="str">
        <f t="shared" si="0"/>
        <v>pers 9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1">
        <f t="shared" si="0"/>
        <v>0</v>
      </c>
      <c r="S6" s="11">
        <f t="shared" si="0"/>
        <v>0</v>
      </c>
      <c r="T6" s="11">
        <f t="shared" si="0"/>
        <v>0</v>
      </c>
      <c r="U6" s="11">
        <f t="shared" si="0"/>
        <v>0</v>
      </c>
      <c r="V6" s="11">
        <f t="shared" si="0"/>
        <v>0</v>
      </c>
      <c r="W6" s="11">
        <f t="shared" si="0"/>
        <v>0</v>
      </c>
      <c r="X6" s="11">
        <f t="shared" si="0"/>
        <v>0</v>
      </c>
    </row>
    <row r="7" spans="1:24" ht="12.75" customHeight="1">
      <c r="A7" s="12">
        <f>IF(AND(C7&gt;0,SUM(E7:X7)&lt;&gt;0),SUM(E7:X7),-1)</f>
        <v>6</v>
      </c>
      <c r="B7" s="13" t="s">
        <v>18</v>
      </c>
      <c r="C7" s="13">
        <v>500</v>
      </c>
      <c r="D7" s="13" t="s">
        <v>4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2.75" customHeight="1">
      <c r="A8" s="12">
        <f aca="true" t="shared" si="1" ref="A8:A36">IF(AND(C8&gt;0,SUM(E8:X8)&lt;&gt;0),SUM(E8:X8),-1)</f>
        <v>3</v>
      </c>
      <c r="B8" s="13" t="s">
        <v>19</v>
      </c>
      <c r="C8" s="13">
        <v>120</v>
      </c>
      <c r="D8" s="13" t="s">
        <v>11</v>
      </c>
      <c r="E8" s="13"/>
      <c r="F8" s="13"/>
      <c r="G8" s="13"/>
      <c r="H8" s="13"/>
      <c r="I8" s="13"/>
      <c r="J8" s="13"/>
      <c r="K8" s="13">
        <v>1</v>
      </c>
      <c r="L8" s="13">
        <v>1</v>
      </c>
      <c r="M8" s="13">
        <v>1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2.75" customHeight="1">
      <c r="A9" s="12">
        <f t="shared" si="1"/>
        <v>9</v>
      </c>
      <c r="B9" s="13" t="s">
        <v>20</v>
      </c>
      <c r="C9" s="13">
        <v>150</v>
      </c>
      <c r="D9" s="13" t="s">
        <v>6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2.75" customHeight="1">
      <c r="A10" s="12">
        <f t="shared" si="1"/>
        <v>6.5</v>
      </c>
      <c r="B10" s="13" t="s">
        <v>21</v>
      </c>
      <c r="C10" s="13">
        <v>40</v>
      </c>
      <c r="D10" s="13" t="s">
        <v>7</v>
      </c>
      <c r="E10" s="13"/>
      <c r="F10" s="13">
        <v>1</v>
      </c>
      <c r="G10" s="13">
        <v>0.5</v>
      </c>
      <c r="H10" s="13"/>
      <c r="I10" s="13"/>
      <c r="J10" s="13">
        <v>1</v>
      </c>
      <c r="K10" s="13">
        <v>2</v>
      </c>
      <c r="L10" s="13">
        <v>1</v>
      </c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2.75" customHeight="1">
      <c r="A11" s="12">
        <f t="shared" si="1"/>
        <v>-1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2.75" customHeight="1">
      <c r="A12" s="12">
        <f t="shared" si="1"/>
        <v>-1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2.75" customHeight="1">
      <c r="A13" s="12">
        <f t="shared" si="1"/>
        <v>-1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2.75" customHeight="1">
      <c r="A14" s="12">
        <f t="shared" si="1"/>
        <v>-1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2.75" customHeight="1">
      <c r="A15" s="12">
        <f t="shared" si="1"/>
        <v>-1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2.75" customHeight="1">
      <c r="A16" s="12">
        <f t="shared" si="1"/>
        <v>-1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2.75" customHeight="1">
      <c r="A17" s="12">
        <f t="shared" si="1"/>
        <v>-1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2.75" customHeight="1">
      <c r="A18" s="12">
        <f t="shared" si="1"/>
        <v>-1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2.75" customHeight="1">
      <c r="A19" s="12">
        <f t="shared" si="1"/>
        <v>-1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2.75" customHeight="1">
      <c r="A20" s="12">
        <f t="shared" si="1"/>
        <v>-1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2.75" customHeight="1">
      <c r="A21" s="12">
        <f t="shared" si="1"/>
        <v>-1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2.75" customHeight="1">
      <c r="A22" s="12">
        <f t="shared" si="1"/>
        <v>-1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2.75" customHeight="1">
      <c r="A23" s="12">
        <f t="shared" si="1"/>
        <v>-1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2.75" customHeight="1">
      <c r="A24" s="12">
        <f t="shared" si="1"/>
        <v>-1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2.75" customHeight="1">
      <c r="A25" s="12">
        <f t="shared" si="1"/>
        <v>-1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2.75" customHeight="1">
      <c r="A26" s="12">
        <f t="shared" si="1"/>
        <v>-1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2.75" customHeight="1">
      <c r="A27" s="12">
        <f t="shared" si="1"/>
        <v>-1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2.75" customHeight="1">
      <c r="A28" s="12">
        <f t="shared" si="1"/>
        <v>-1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2.75" customHeight="1">
      <c r="A29" s="12">
        <f t="shared" si="1"/>
        <v>-1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2.75" customHeight="1">
      <c r="A30" s="12">
        <f t="shared" si="1"/>
        <v>-1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2.75" customHeight="1">
      <c r="A31" s="12">
        <f t="shared" si="1"/>
        <v>-1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2.75" customHeight="1">
      <c r="A32" s="12">
        <f t="shared" si="1"/>
        <v>-1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2.75" customHeight="1">
      <c r="A33" s="12">
        <f t="shared" si="1"/>
        <v>-1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2.75" customHeight="1">
      <c r="A34" s="12">
        <f t="shared" si="1"/>
        <v>-1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2.75" customHeight="1">
      <c r="A35" s="12">
        <f t="shared" si="1"/>
        <v>-1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2.75" customHeight="1" thickBot="1">
      <c r="A36" s="12">
        <f t="shared" si="1"/>
        <v>-1</v>
      </c>
      <c r="B36" s="13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2:24" s="6" customFormat="1" ht="12.75" customHeight="1">
      <c r="B37" s="15"/>
      <c r="C37" s="28" t="s">
        <v>22</v>
      </c>
      <c r="D37" s="29"/>
      <c r="E37" s="16">
        <f aca="true" t="shared" si="2" ref="E37:X37">SUMPRODUCT($C7:$C36/$A7:$A36*E7:E36)</f>
        <v>100</v>
      </c>
      <c r="F37" s="16">
        <f t="shared" si="2"/>
        <v>106.15384615384616</v>
      </c>
      <c r="G37" s="16">
        <f t="shared" si="2"/>
        <v>103.07692307692308</v>
      </c>
      <c r="H37" s="16">
        <f t="shared" si="2"/>
        <v>100</v>
      </c>
      <c r="I37" s="16">
        <f t="shared" si="2"/>
        <v>100</v>
      </c>
      <c r="J37" s="16">
        <f t="shared" si="2"/>
        <v>106.15384615384616</v>
      </c>
      <c r="K37" s="16">
        <f t="shared" si="2"/>
        <v>68.97435897435898</v>
      </c>
      <c r="L37" s="16">
        <f t="shared" si="2"/>
        <v>62.820512820512825</v>
      </c>
      <c r="M37" s="16">
        <f t="shared" si="2"/>
        <v>62.820512820512825</v>
      </c>
      <c r="N37" s="16">
        <f t="shared" si="2"/>
        <v>0</v>
      </c>
      <c r="O37" s="16">
        <f t="shared" si="2"/>
        <v>0</v>
      </c>
      <c r="P37" s="16">
        <f t="shared" si="2"/>
        <v>0</v>
      </c>
      <c r="Q37" s="16">
        <f t="shared" si="2"/>
        <v>0</v>
      </c>
      <c r="R37" s="16">
        <f t="shared" si="2"/>
        <v>0</v>
      </c>
      <c r="S37" s="16">
        <f t="shared" si="2"/>
        <v>0</v>
      </c>
      <c r="T37" s="16">
        <f t="shared" si="2"/>
        <v>0</v>
      </c>
      <c r="U37" s="16">
        <f t="shared" si="2"/>
        <v>0</v>
      </c>
      <c r="V37" s="16">
        <f t="shared" si="2"/>
        <v>0</v>
      </c>
      <c r="W37" s="16">
        <f t="shared" si="2"/>
        <v>0</v>
      </c>
      <c r="X37" s="16">
        <f t="shared" si="2"/>
        <v>0</v>
      </c>
    </row>
    <row r="38" spans="2:24" s="6" customFormat="1" ht="12.75" customHeight="1">
      <c r="B38" s="17"/>
      <c r="C38" s="30" t="s">
        <v>23</v>
      </c>
      <c r="D38" s="31"/>
      <c r="E38" s="18">
        <f aca="true" t="shared" si="3" ref="E38:X38">SUMIF($D7:$D36,E6,$C7:$C36)</f>
        <v>500</v>
      </c>
      <c r="F38" s="18">
        <f t="shared" si="3"/>
        <v>0</v>
      </c>
      <c r="G38" s="18">
        <f t="shared" si="3"/>
        <v>150</v>
      </c>
      <c r="H38" s="18">
        <f t="shared" si="3"/>
        <v>40</v>
      </c>
      <c r="I38" s="18">
        <f t="shared" si="3"/>
        <v>0</v>
      </c>
      <c r="J38" s="18">
        <f t="shared" si="3"/>
        <v>0</v>
      </c>
      <c r="K38" s="18">
        <f t="shared" si="3"/>
        <v>0</v>
      </c>
      <c r="L38" s="18">
        <f t="shared" si="3"/>
        <v>120</v>
      </c>
      <c r="M38" s="18">
        <f t="shared" si="3"/>
        <v>0</v>
      </c>
      <c r="N38" s="18">
        <f t="shared" si="3"/>
        <v>0</v>
      </c>
      <c r="O38" s="18">
        <f t="shared" si="3"/>
        <v>0</v>
      </c>
      <c r="P38" s="18">
        <f t="shared" si="3"/>
        <v>0</v>
      </c>
      <c r="Q38" s="18">
        <f t="shared" si="3"/>
        <v>0</v>
      </c>
      <c r="R38" s="18">
        <f t="shared" si="3"/>
        <v>0</v>
      </c>
      <c r="S38" s="18">
        <f t="shared" si="3"/>
        <v>0</v>
      </c>
      <c r="T38" s="18">
        <f t="shared" si="3"/>
        <v>0</v>
      </c>
      <c r="U38" s="18">
        <f t="shared" si="3"/>
        <v>0</v>
      </c>
      <c r="V38" s="18">
        <f t="shared" si="3"/>
        <v>0</v>
      </c>
      <c r="W38" s="18">
        <f t="shared" si="3"/>
        <v>0</v>
      </c>
      <c r="X38" s="18">
        <f t="shared" si="3"/>
        <v>0</v>
      </c>
    </row>
    <row r="39" spans="2:24" s="6" customFormat="1" ht="12.75" customHeight="1" thickBot="1">
      <c r="B39"/>
      <c r="C39" s="19"/>
      <c r="D39" s="20" t="s">
        <v>24</v>
      </c>
      <c r="E39" s="21">
        <f aca="true" t="shared" si="4" ref="E39:X39">E38-E37</f>
        <v>400</v>
      </c>
      <c r="F39" s="21">
        <f t="shared" si="4"/>
        <v>-106.15384615384616</v>
      </c>
      <c r="G39" s="21">
        <f t="shared" si="4"/>
        <v>46.92307692307692</v>
      </c>
      <c r="H39" s="21">
        <f t="shared" si="4"/>
        <v>-60</v>
      </c>
      <c r="I39" s="21">
        <f t="shared" si="4"/>
        <v>-100</v>
      </c>
      <c r="J39" s="21">
        <f t="shared" si="4"/>
        <v>-106.15384615384616</v>
      </c>
      <c r="K39" s="21">
        <f t="shared" si="4"/>
        <v>-68.97435897435898</v>
      </c>
      <c r="L39" s="21">
        <f t="shared" si="4"/>
        <v>57.179487179487175</v>
      </c>
      <c r="M39" s="21">
        <f t="shared" si="4"/>
        <v>-62.820512820512825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1">
        <f t="shared" si="4"/>
        <v>0</v>
      </c>
      <c r="R39" s="21">
        <f t="shared" si="4"/>
        <v>0</v>
      </c>
      <c r="S39" s="21">
        <f t="shared" si="4"/>
        <v>0</v>
      </c>
      <c r="T39" s="21">
        <f t="shared" si="4"/>
        <v>0</v>
      </c>
      <c r="U39" s="21">
        <f t="shared" si="4"/>
        <v>0</v>
      </c>
      <c r="V39" s="21">
        <f t="shared" si="4"/>
        <v>0</v>
      </c>
      <c r="W39" s="21">
        <f t="shared" si="4"/>
        <v>0</v>
      </c>
      <c r="X39" s="21">
        <f t="shared" si="4"/>
        <v>0</v>
      </c>
    </row>
    <row r="40" ht="12.75" customHeight="1"/>
    <row r="41" ht="17.25" customHeight="1">
      <c r="B41" s="9" t="s">
        <v>25</v>
      </c>
    </row>
    <row r="42" spans="1:24" ht="12.75" customHeight="1">
      <c r="A42" s="22" t="s">
        <v>26</v>
      </c>
      <c r="C42" s="23"/>
      <c r="D42" s="24"/>
      <c r="E42" s="11" t="str">
        <f aca="true" t="shared" si="5" ref="E42:X42">E3</f>
        <v>pers 1</v>
      </c>
      <c r="F42" s="11" t="str">
        <f t="shared" si="5"/>
        <v>pers 2</v>
      </c>
      <c r="G42" s="11" t="str">
        <f t="shared" si="5"/>
        <v>pers 3</v>
      </c>
      <c r="H42" s="11" t="str">
        <f t="shared" si="5"/>
        <v>pers 4</v>
      </c>
      <c r="I42" s="11" t="str">
        <f t="shared" si="5"/>
        <v>pers 5</v>
      </c>
      <c r="J42" s="11" t="str">
        <f t="shared" si="5"/>
        <v>pers 6</v>
      </c>
      <c r="K42" s="11" t="str">
        <f t="shared" si="5"/>
        <v>pers 7</v>
      </c>
      <c r="L42" s="11" t="str">
        <f t="shared" si="5"/>
        <v>pers 8</v>
      </c>
      <c r="M42" s="11" t="str">
        <f t="shared" si="5"/>
        <v>pers 9</v>
      </c>
      <c r="N42" s="11">
        <f t="shared" si="5"/>
        <v>0</v>
      </c>
      <c r="O42" s="11">
        <f t="shared" si="5"/>
        <v>0</v>
      </c>
      <c r="P42" s="11">
        <f t="shared" si="5"/>
        <v>0</v>
      </c>
      <c r="Q42" s="11">
        <f t="shared" si="5"/>
        <v>0</v>
      </c>
      <c r="R42" s="11">
        <f t="shared" si="5"/>
        <v>0</v>
      </c>
      <c r="S42" s="11">
        <f t="shared" si="5"/>
        <v>0</v>
      </c>
      <c r="T42" s="11">
        <f t="shared" si="5"/>
        <v>0</v>
      </c>
      <c r="U42" s="11">
        <f t="shared" si="5"/>
        <v>0</v>
      </c>
      <c r="V42" s="11">
        <f t="shared" si="5"/>
        <v>0</v>
      </c>
      <c r="W42" s="11">
        <f t="shared" si="5"/>
        <v>0</v>
      </c>
      <c r="X42" s="11">
        <f t="shared" si="5"/>
        <v>0</v>
      </c>
    </row>
    <row r="43" spans="1:26" ht="12.75" customHeight="1">
      <c r="A43" s="22">
        <f>IF(E39&gt;0,0,-E39)</f>
        <v>0</v>
      </c>
      <c r="C43" s="23"/>
      <c r="D43" s="11" t="str">
        <f>E3</f>
        <v>pers 1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Z43" s="26"/>
    </row>
    <row r="44" spans="1:24" ht="12.75" customHeight="1">
      <c r="A44" s="22">
        <f>IF(F39&gt;0,0,-F39)</f>
        <v>106.15384615384616</v>
      </c>
      <c r="C44" s="23"/>
      <c r="D44" s="11" t="str">
        <f>F3</f>
        <v>pers 2</v>
      </c>
      <c r="E44" s="25">
        <v>2.0512842031625667</v>
      </c>
      <c r="F44" s="25">
        <v>0</v>
      </c>
      <c r="G44" s="25">
        <v>46.92307692307697</v>
      </c>
      <c r="H44" s="25">
        <v>0</v>
      </c>
      <c r="I44" s="25">
        <v>0</v>
      </c>
      <c r="J44" s="25">
        <v>0</v>
      </c>
      <c r="K44" s="25">
        <v>0</v>
      </c>
      <c r="L44" s="25">
        <v>57.179487179487175</v>
      </c>
      <c r="M44" s="25">
        <v>0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2.75" customHeight="1">
      <c r="A45" s="22">
        <f>IF(G39&gt;0,0,-G39)</f>
        <v>0</v>
      </c>
      <c r="C45" s="23"/>
      <c r="D45" s="11" t="str">
        <f>G3</f>
        <v>pers 3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2.75" customHeight="1">
      <c r="A46" s="22">
        <f>IF(H39&gt;0,0,-H39)</f>
        <v>60</v>
      </c>
      <c r="B46" s="32" t="s">
        <v>27</v>
      </c>
      <c r="C46" s="23"/>
      <c r="D46" s="11" t="str">
        <f>H3</f>
        <v>pers 4</v>
      </c>
      <c r="E46" s="25">
        <v>60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2.75" customHeight="1">
      <c r="A47" s="22">
        <f>IF(I39&gt;0,0,-I39)</f>
        <v>100</v>
      </c>
      <c r="B47" s="32"/>
      <c r="C47" s="23"/>
      <c r="D47" s="11" t="str">
        <f>I3</f>
        <v>pers 5</v>
      </c>
      <c r="E47" s="25">
        <v>100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2.75" customHeight="1">
      <c r="A48" s="22">
        <f>IF(J39&gt;0,0,-J39)</f>
        <v>106.15384615384616</v>
      </c>
      <c r="B48" s="32"/>
      <c r="C48" s="23"/>
      <c r="D48" s="11" t="str">
        <f>J3</f>
        <v>pers 6</v>
      </c>
      <c r="E48" s="25">
        <v>106.1538461538461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2.75" customHeight="1">
      <c r="A49" s="22">
        <f>IF(K39&gt;0,0,-K39)</f>
        <v>68.97435897435898</v>
      </c>
      <c r="C49" s="23"/>
      <c r="D49" s="11" t="str">
        <f>K3</f>
        <v>pers 7</v>
      </c>
      <c r="E49" s="25">
        <v>68.97435897435898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2.75" customHeight="1">
      <c r="A50" s="22">
        <f>IF(L39&gt;0,0,-L39)</f>
        <v>0</v>
      </c>
      <c r="C50" s="23"/>
      <c r="D50" s="11" t="str">
        <f>L3</f>
        <v>pers 8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12.75" customHeight="1">
      <c r="A51" s="22">
        <f>IF(M39&gt;0,0,-M39)</f>
        <v>62.820512820512825</v>
      </c>
      <c r="C51" s="23"/>
      <c r="D51" s="11" t="str">
        <f>M3</f>
        <v>pers 9</v>
      </c>
      <c r="E51" s="25">
        <v>62.820512820512825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12.75" customHeight="1">
      <c r="A52" s="22">
        <f>IF(N39&gt;0,0,-N39)</f>
        <v>0</v>
      </c>
      <c r="C52" s="23"/>
      <c r="D52" s="11">
        <f>N3</f>
        <v>0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12.75" customHeight="1">
      <c r="A53" s="22">
        <f>IF(O39&gt;0,0,-O39)</f>
        <v>0</v>
      </c>
      <c r="C53" s="23"/>
      <c r="D53" s="11">
        <f>O3</f>
        <v>0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12.75" customHeight="1">
      <c r="A54" s="22">
        <f>IF(P39&gt;0,0,-P39)</f>
        <v>0</v>
      </c>
      <c r="C54" s="23"/>
      <c r="D54" s="11">
        <f>P3</f>
        <v>0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12.75" customHeight="1">
      <c r="A55" s="22">
        <f>IF(Q39&gt;0,0,-Q39)</f>
        <v>0</v>
      </c>
      <c r="C55" s="23"/>
      <c r="D55" s="11">
        <f>Q3</f>
        <v>0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12.75" customHeight="1">
      <c r="A56" s="22">
        <f>IF(R39&gt;0,0,-R39)</f>
        <v>0</v>
      </c>
      <c r="C56" s="23"/>
      <c r="D56" s="11">
        <f>R3</f>
        <v>0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12.75" customHeight="1">
      <c r="A57" s="22">
        <f>IF(S39&gt;0,0,-S39)</f>
        <v>0</v>
      </c>
      <c r="C57" s="23"/>
      <c r="D57" s="11">
        <f>S3</f>
        <v>0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12.75" customHeight="1">
      <c r="A58" s="22">
        <f>IF(T39&gt;0,0,-T39)</f>
        <v>0</v>
      </c>
      <c r="C58" s="23"/>
      <c r="D58" s="11">
        <f>T3</f>
        <v>0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12.75" customHeight="1">
      <c r="A59" s="22">
        <f>IF(U39&gt;0,0,-U39)</f>
        <v>0</v>
      </c>
      <c r="C59" s="23"/>
      <c r="D59" s="11">
        <f>U3</f>
        <v>0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12.75" customHeight="1">
      <c r="A60" s="22">
        <f>IF(V39&gt;0,0,-V39)</f>
        <v>0</v>
      </c>
      <c r="C60" s="23"/>
      <c r="D60" s="11">
        <f>V3</f>
        <v>0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12.75" customHeight="1">
      <c r="A61" s="22">
        <f>IF(W39&gt;0,0,-W39)</f>
        <v>0</v>
      </c>
      <c r="C61" s="23"/>
      <c r="D61" s="11">
        <f>W3</f>
        <v>0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12.75" customHeight="1">
      <c r="A62" s="22">
        <f>IF(X39&gt;0,0,-X39)</f>
        <v>0</v>
      </c>
      <c r="C62" s="23"/>
      <c r="D62" s="10">
        <f>X3</f>
        <v>0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4:24" s="27" customFormat="1" ht="12.75" customHeight="1">
      <c r="D63" s="27" t="s">
        <v>28</v>
      </c>
      <c r="E63" s="22">
        <f aca="true" t="shared" si="6" ref="E63:X63">SUM(E43:E62)</f>
        <v>400.0000021518805</v>
      </c>
      <c r="F63" s="22">
        <f t="shared" si="6"/>
        <v>0</v>
      </c>
      <c r="G63" s="22">
        <f t="shared" si="6"/>
        <v>46.92307692307697</v>
      </c>
      <c r="H63" s="22">
        <f t="shared" si="6"/>
        <v>0</v>
      </c>
      <c r="I63" s="22">
        <f t="shared" si="6"/>
        <v>0</v>
      </c>
      <c r="J63" s="22">
        <f t="shared" si="6"/>
        <v>0</v>
      </c>
      <c r="K63" s="22">
        <f t="shared" si="6"/>
        <v>0</v>
      </c>
      <c r="L63" s="22">
        <f t="shared" si="6"/>
        <v>57.179487179487175</v>
      </c>
      <c r="M63" s="22">
        <f t="shared" si="6"/>
        <v>0</v>
      </c>
      <c r="N63" s="22">
        <f t="shared" si="6"/>
        <v>0</v>
      </c>
      <c r="O63" s="22">
        <f t="shared" si="6"/>
        <v>0</v>
      </c>
      <c r="P63" s="22">
        <f t="shared" si="6"/>
        <v>0</v>
      </c>
      <c r="Q63" s="22">
        <f t="shared" si="6"/>
        <v>0</v>
      </c>
      <c r="R63" s="22">
        <f t="shared" si="6"/>
        <v>0</v>
      </c>
      <c r="S63" s="22">
        <f t="shared" si="6"/>
        <v>0</v>
      </c>
      <c r="T63" s="22">
        <f t="shared" si="6"/>
        <v>0</v>
      </c>
      <c r="U63" s="22">
        <f t="shared" si="6"/>
        <v>0</v>
      </c>
      <c r="V63" s="22">
        <f t="shared" si="6"/>
        <v>0</v>
      </c>
      <c r="W63" s="22">
        <f t="shared" si="6"/>
        <v>0</v>
      </c>
      <c r="X63" s="22">
        <f t="shared" si="6"/>
        <v>0</v>
      </c>
    </row>
    <row r="64" spans="4:24" ht="12.75" customHeight="1">
      <c r="D64" s="27" t="s">
        <v>26</v>
      </c>
      <c r="E64" s="22">
        <f>IF(E39&gt;0,E39,0)</f>
        <v>400</v>
      </c>
      <c r="F64" s="22">
        <f aca="true" t="shared" si="7" ref="F64:X64">IF(F39&gt;0,F39,0)</f>
        <v>0</v>
      </c>
      <c r="G64" s="22">
        <f t="shared" si="7"/>
        <v>46.92307692307692</v>
      </c>
      <c r="H64" s="22">
        <f t="shared" si="7"/>
        <v>0</v>
      </c>
      <c r="I64" s="22">
        <f t="shared" si="7"/>
        <v>0</v>
      </c>
      <c r="J64" s="22">
        <f t="shared" si="7"/>
        <v>0</v>
      </c>
      <c r="K64" s="22">
        <f t="shared" si="7"/>
        <v>0</v>
      </c>
      <c r="L64" s="22">
        <f t="shared" si="7"/>
        <v>57.179487179487175</v>
      </c>
      <c r="M64" s="22">
        <f t="shared" si="7"/>
        <v>0</v>
      </c>
      <c r="N64" s="22">
        <f t="shared" si="7"/>
        <v>0</v>
      </c>
      <c r="O64" s="22">
        <f t="shared" si="7"/>
        <v>0</v>
      </c>
      <c r="P64" s="22">
        <f t="shared" si="7"/>
        <v>0</v>
      </c>
      <c r="Q64" s="22">
        <f t="shared" si="7"/>
        <v>0</v>
      </c>
      <c r="R64" s="22">
        <f t="shared" si="7"/>
        <v>0</v>
      </c>
      <c r="S64" s="22">
        <f t="shared" si="7"/>
        <v>0</v>
      </c>
      <c r="T64" s="22">
        <f t="shared" si="7"/>
        <v>0</v>
      </c>
      <c r="U64" s="22">
        <f t="shared" si="7"/>
        <v>0</v>
      </c>
      <c r="V64" s="22">
        <f t="shared" si="7"/>
        <v>0</v>
      </c>
      <c r="W64" s="22">
        <f t="shared" si="7"/>
        <v>0</v>
      </c>
      <c r="X64" s="22">
        <f t="shared" si="7"/>
        <v>0</v>
      </c>
    </row>
  </sheetData>
  <mergeCells count="3">
    <mergeCell ref="C37:D37"/>
    <mergeCell ref="C38:D38"/>
    <mergeCell ref="B46:B48"/>
  </mergeCells>
  <conditionalFormatting sqref="E42:X62 D43:D62 E6:X6">
    <cfRule type="cellIs" priority="1" dxfId="0" operator="equal" stopIfTrue="1">
      <formula>0</formula>
    </cfRule>
  </conditionalFormatting>
  <conditionalFormatting sqref="E63:X63">
    <cfRule type="cellIs" priority="2" dxfId="1" operator="notBetween" stopIfTrue="1">
      <formula>E64-0.001</formula>
      <formula>E64+0.001</formula>
    </cfRule>
  </conditionalFormatting>
  <conditionalFormatting sqref="C7:C36">
    <cfRule type="cellIs" priority="3" dxfId="2" operator="notEqual" stopIfTrue="1">
      <formula>IF(ISNUMBER(C7),C7,"0àjàâ")</formula>
    </cfRule>
  </conditionalFormatting>
  <dataValidations count="1">
    <dataValidation type="list" allowBlank="1" showInputMessage="1" showErrorMessage="1" sqref="D7:D36">
      <formula1>noms</formula1>
    </dataValidation>
  </dataValidations>
  <hyperlinks>
    <hyperlink ref="H1" r:id="rId1" display="site de téléchargement"/>
  </hyperlink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moi</cp:lastModifiedBy>
  <dcterms:created xsi:type="dcterms:W3CDTF">2012-08-13T07:22:57Z</dcterms:created>
  <dcterms:modified xsi:type="dcterms:W3CDTF">2012-08-14T21:24:38Z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